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990" windowWidth="11685" windowHeight="5970" activeTab="0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<sst xmlns="http://schemas.openxmlformats.org/spreadsheetml/2006/main" count="144" uniqueCount="133">
  <si>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</si>
  <si>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</si>
  <si>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</si>
  <si>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</si>
  <si>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</si>
  <si>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</si>
  <si>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</si>
  <si>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</si>
  <si>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</si>
  <si>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</si>
  <si>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</si>
  <si>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</si>
  <si>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</si>
  <si>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</si>
  <si>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</si>
  <si>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</si>
  <si>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</si>
  <si>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</si>
  <si>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</si>
  <si>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</si>
  <si>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</si>
  <si>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</si>
  <si>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</si>
  <si>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</si>
  <si>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</si>
  <si>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</si>
  <si>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</si>
  <si>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</si>
  <si>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</si>
  <si>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</si>
  <si>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</si>
  <si>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</si>
  <si>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</si>
  <si>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</si>
  <si>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</si>
  <si>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</si>
  <si>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</si>
  <si>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</si>
  <si>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</si>
  <si>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</si>
  <si>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</si>
  <si>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</si>
  <si>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</si>
  <si>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</si>
  <si>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</si>
  <si>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</si>
  <si>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</si>
  <si>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</si>
  <si>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</si>
  <si>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</si>
  <si>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</si>
  <si>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</si>
  <si>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</si>
  <si>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</si>
  <si>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</si>
  <si>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</si>
  <si>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</si>
  <si>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</si>
  <si>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</si>
  <si>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</si>
  <si>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</si>
  <si>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</si>
  <si>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</si>
  <si>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</si>
  <si>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</si>
  <si>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</si>
  <si>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</si>
  <si>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</si>
  <si>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</si>
  <si>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</si>
  <si>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</si>
  <si>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</si>
  <si>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</si>
  <si>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</si>
  <si>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</si>
  <si>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</si>
  <si>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</si>
  <si>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</si>
  <si>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</si>
  <si>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Обеспечение доступным и комфортным жильем граждан Верхнеландеховского муниципального района</t>
  </si>
  <si>
    <t>Охрана окружающей среды в Верхнеландеховском муниципальном районе</t>
  </si>
  <si>
    <t>Поддержка и развитие информационно-коммуникационных технологий в Верхнеландеховском муниципальном районе</t>
  </si>
  <si>
    <t>Организация деятельности органов местного самоуправления Верхнеландеховского муниципального района на решение вопросов местного значения</t>
  </si>
  <si>
    <t>Содействие развитию малого и среднего предпринимательства в Верхнеландеховском муниципальном районе</t>
  </si>
  <si>
    <t>Управление имуществом Верхнеландеховского муниципального района</t>
  </si>
  <si>
    <t>Предупреждение и ликвидация чрезвычайных ситуаций в Верхнеландеховском муниципальном районе</t>
  </si>
  <si>
    <t>Повышение качества и доступности государственных и муниципальных услуг в Верхнеландеховском муниципальном районе</t>
  </si>
  <si>
    <t>Обеспечение функционирования систем жизнеобеспечения на территориях сельских поселений Верхнеландеховского муниципального района</t>
  </si>
  <si>
    <t>Непрограммные направления деятельности:</t>
  </si>
  <si>
    <t>Организация культурно-массовых мероприятий на территории городского поселения</t>
  </si>
  <si>
    <t>Землеустройство, территориальное планирование и градостроительное зонирование на территории городского поселения</t>
  </si>
  <si>
    <t>ВСЕГО РАСХОДОВ:</t>
  </si>
  <si>
    <t>св.200%</t>
  </si>
  <si>
    <t>Судебная система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</si>
  <si>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</si>
  <si>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</t>
  </si>
  <si>
    <t>Развитие градостроительной деятельности Верхнеландеховского муниципального района</t>
  </si>
  <si>
    <t xml:space="preserve"> 000 0105 0000000000 000</t>
  </si>
  <si>
    <t xml:space="preserve"> 000 0605 0000000000 000</t>
  </si>
  <si>
    <t>Другие вопросы в области окружающей среды</t>
  </si>
  <si>
    <t>Дополнительное образование детей</t>
  </si>
  <si>
    <t>Планировка территории городского поселения</t>
  </si>
  <si>
    <t>Контрольно счетная комиссия Верхнеландеховского муниципального района</t>
  </si>
  <si>
    <t>Расходы на техническое обслуживание газопроводов, сооружений на них, газового оборудования и оказиние услуг аварийно-диспетчерских служб</t>
  </si>
  <si>
    <t>в разрезе муниципальных программ Кромского сельского поселения и непрограммных направлений деятельности</t>
  </si>
  <si>
    <t>Поддержка и развитие информационно-коммуникационных технологий в Кромском сельском поселении</t>
  </si>
  <si>
    <t>Культура Кромского сельского поселения</t>
  </si>
  <si>
    <t>Пожарная безопасность, энергосбережение и повышение энергетической эффективности на территории Кромского сельского поселения</t>
  </si>
  <si>
    <t>Благоустройство на территории Кромского сельского поселения</t>
  </si>
  <si>
    <t>Организация деятельности органов местного самоуправления Кромского сельского поселения на решение вопросов местного значения</t>
  </si>
  <si>
    <t>Управление имуществом на территории Кромского сельского поселения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</si>
  <si>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</si>
  <si>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Расходы на дополнительное пенсионное обеспечение по Кромскому сельскому поселению</t>
  </si>
  <si>
    <t xml:space="preserve">Профессиональная подготовка, переподготовка и повышение квалификации на приобретение образовательных услуг по  повышению квалификации и профессиональной переподготовки </t>
  </si>
  <si>
    <t>Развитие транспортной системы сельского поселения</t>
  </si>
  <si>
    <t>НАЦИОНАЛЬНАЯ ОБОРОНА</t>
  </si>
  <si>
    <t>Мобилизационная и вневойсковая подготовка</t>
  </si>
  <si>
    <t>000 0203 0000000000 000</t>
  </si>
  <si>
    <t>Муниципальные программы Кромского сельского поселения Верхнеландеховского муниципального района:</t>
  </si>
  <si>
    <t>000 0107 0000000000 000</t>
  </si>
  <si>
    <t>Обеспечение проведения выборов и референдумов</t>
  </si>
  <si>
    <t>Резервный фонд</t>
  </si>
  <si>
    <t>исполнено на 01.04.2021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</si>
  <si>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</si>
  <si>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Исполнение судебных актов </t>
  </si>
  <si>
    <t>Исполнение бюджетных назначений по расходам в 2022 году, динамика исполнения расходной части в 2021-2022 годах</t>
  </si>
  <si>
    <t>план на 2022 год</t>
  </si>
  <si>
    <t>динамика расходов 2022/2021</t>
  </si>
  <si>
    <t xml:space="preserve">динамика расходов 2022/2021 </t>
  </si>
  <si>
    <t>по состоянию на 01.07.2022</t>
  </si>
  <si>
    <t xml:space="preserve">исполнено на 01.07.2021 </t>
  </si>
  <si>
    <t>исполнено на 01.07.2022</t>
  </si>
  <si>
    <t>% исполнения на 01.07.2022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</si>
</sst>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 wrapText="1"/>
      <protection/>
    </xf>
    <xf numFmtId="49" fontId="30" fillId="0" borderId="2">
      <alignment horizontal="center" wrapText="1"/>
      <protection/>
    </xf>
    <xf numFmtId="49" fontId="30" fillId="0" borderId="3">
      <alignment horizontal="center"/>
      <protection/>
    </xf>
    <xf numFmtId="4" fontId="30" fillId="0" borderId="3">
      <alignment horizontal="right"/>
      <protection/>
    </xf>
    <xf numFmtId="0" fontId="30" fillId="0" borderId="4">
      <alignment horizontal="left" wrapText="1"/>
      <protection/>
    </xf>
    <xf numFmtId="0" fontId="31" fillId="0" borderId="5">
      <alignment horizontal="left" wrapText="1"/>
      <protection/>
    </xf>
    <xf numFmtId="0" fontId="30" fillId="0" borderId="6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7" applyNumberFormat="0" applyAlignment="0" applyProtection="0"/>
    <xf numFmtId="0" fontId="33" fillId="27" borderId="8" applyNumberFormat="0" applyAlignment="0" applyProtection="0"/>
    <xf numFmtId="0" fontId="34" fillId="27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28" borderId="13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7" fillId="5" borderId="16" xfId="0" applyFont="1" applyFill="1" applyBorder="1" applyAlignment="1">
      <alignment horizontal="center" vertical="top" wrapText="1"/>
    </xf>
    <xf numFmtId="49" fontId="47" fillId="5" borderId="16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2" fillId="2" borderId="16" xfId="59" applyFont="1" applyFill="1" applyBorder="1" applyAlignment="1">
      <alignment horizontal="center" vertical="top"/>
      <protection/>
    </xf>
    <xf numFmtId="0" fontId="47" fillId="2" borderId="17" xfId="0" applyFont="1" applyFill="1" applyBorder="1" applyAlignment="1">
      <alignment horizontal="center" vertical="top" wrapText="1"/>
    </xf>
    <xf numFmtId="0" fontId="47" fillId="2" borderId="16" xfId="0" applyFont="1" applyFill="1" applyBorder="1" applyAlignment="1">
      <alignment horizontal="center" vertical="top" wrapText="1"/>
    </xf>
    <xf numFmtId="0" fontId="47" fillId="2" borderId="18" xfId="0" applyFont="1" applyFill="1" applyBorder="1" applyAlignment="1">
      <alignment horizontal="center" vertical="top" wrapText="1"/>
    </xf>
    <xf numFmtId="49" fontId="47" fillId="2" borderId="19" xfId="0" applyNumberFormat="1" applyFont="1" applyFill="1" applyBorder="1" applyAlignment="1">
      <alignment horizontal="center"/>
    </xf>
    <xf numFmtId="49" fontId="47" fillId="2" borderId="20" xfId="0" applyNumberFormat="1" applyFont="1" applyFill="1" applyBorder="1" applyAlignment="1">
      <alignment horizontal="center"/>
    </xf>
    <xf numFmtId="49" fontId="47" fillId="2" borderId="21" xfId="0" applyNumberFormat="1" applyFont="1" applyFill="1" applyBorder="1" applyAlignment="1">
      <alignment horizontal="center"/>
    </xf>
    <xf numFmtId="49" fontId="47" fillId="2" borderId="16" xfId="0" applyNumberFormat="1" applyFont="1" applyFill="1" applyBorder="1" applyAlignment="1">
      <alignment horizontal="center"/>
    </xf>
    <xf numFmtId="49" fontId="47" fillId="2" borderId="18" xfId="0" applyNumberFormat="1" applyFont="1" applyFill="1" applyBorder="1" applyAlignment="1">
      <alignment horizontal="center"/>
    </xf>
    <xf numFmtId="0" fontId="49" fillId="2" borderId="16" xfId="39" applyNumberFormat="1" applyFont="1" applyFill="1" applyBorder="1" applyAlignment="1" applyProtection="1">
      <alignment horizontal="left" vertical="top" wrapText="1"/>
      <protection/>
    </xf>
    <xf numFmtId="49" fontId="49" fillId="2" borderId="16" xfId="35" applyNumberFormat="1" applyFont="1" applyFill="1" applyBorder="1" applyAlignment="1" applyProtection="1">
      <alignment horizontal="center" vertical="top"/>
      <protection/>
    </xf>
    <xf numFmtId="165" fontId="50" fillId="2" borderId="16" xfId="0" applyNumberFormat="1" applyFont="1" applyFill="1" applyBorder="1" applyAlignment="1">
      <alignment horizontal="center" vertical="top"/>
    </xf>
    <xf numFmtId="164" fontId="50" fillId="2" borderId="16" xfId="0" applyNumberFormat="1" applyFont="1" applyFill="1" applyBorder="1" applyAlignment="1">
      <alignment horizontal="center" vertical="top"/>
    </xf>
    <xf numFmtId="0" fontId="51" fillId="2" borderId="16" xfId="39" applyNumberFormat="1" applyFont="1" applyFill="1" applyBorder="1" applyAlignment="1" applyProtection="1">
      <alignment horizontal="left" vertical="top" wrapText="1"/>
      <protection/>
    </xf>
    <xf numFmtId="49" fontId="51" fillId="2" borderId="16" xfId="35" applyNumberFormat="1" applyFont="1" applyFill="1" applyBorder="1" applyAlignment="1" applyProtection="1">
      <alignment horizontal="center" vertical="top"/>
      <protection/>
    </xf>
    <xf numFmtId="164" fontId="47" fillId="2" borderId="16" xfId="0" applyNumberFormat="1" applyFont="1" applyFill="1" applyBorder="1" applyAlignment="1">
      <alignment horizontal="center" vertical="top"/>
    </xf>
    <xf numFmtId="0" fontId="49" fillId="2" borderId="16" xfId="37" applyNumberFormat="1" applyFont="1" applyFill="1" applyBorder="1" applyAlignment="1" applyProtection="1">
      <alignment horizontal="left" vertical="top" wrapText="1"/>
      <protection/>
    </xf>
    <xf numFmtId="49" fontId="49" fillId="2" borderId="16" xfId="33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>
      <alignment horizontal="right"/>
    </xf>
    <xf numFmtId="164" fontId="50" fillId="5" borderId="16" xfId="0" applyNumberFormat="1" applyFont="1" applyFill="1" applyBorder="1" applyAlignment="1">
      <alignment horizontal="center" vertical="top"/>
    </xf>
    <xf numFmtId="164" fontId="47" fillId="5" borderId="16" xfId="0" applyNumberFormat="1" applyFont="1" applyFill="1" applyBorder="1" applyAlignment="1">
      <alignment horizontal="center" vertical="top"/>
    </xf>
    <xf numFmtId="0" fontId="47" fillId="5" borderId="16" xfId="0" applyFont="1" applyFill="1" applyBorder="1" applyAlignment="1">
      <alignment horizontal="center" vertical="center" wrapText="1"/>
    </xf>
    <xf numFmtId="49" fontId="0" fillId="5" borderId="16" xfId="0" applyNumberFormat="1" applyFill="1" applyBorder="1" applyAlignment="1">
      <alignment horizontal="center"/>
    </xf>
    <xf numFmtId="0" fontId="47" fillId="5" borderId="16" xfId="0" applyFont="1" applyFill="1" applyBorder="1" applyAlignment="1">
      <alignment vertical="top" wrapText="1"/>
    </xf>
    <xf numFmtId="0" fontId="50" fillId="5" borderId="16" xfId="0" applyFont="1" applyFill="1" applyBorder="1" applyAlignment="1">
      <alignment vertical="top" wrapText="1"/>
    </xf>
    <xf numFmtId="0" fontId="49" fillId="5" borderId="16" xfId="0" applyFont="1" applyFill="1" applyBorder="1" applyAlignment="1">
      <alignment vertical="top" wrapText="1"/>
    </xf>
    <xf numFmtId="165" fontId="47" fillId="33" borderId="16" xfId="0" applyNumberFormat="1" applyFont="1" applyFill="1" applyBorder="1" applyAlignment="1">
      <alignment horizontal="center" vertical="top"/>
    </xf>
    <xf numFmtId="165" fontId="47" fillId="33" borderId="16" xfId="0" applyNumberFormat="1" applyFont="1" applyFill="1" applyBorder="1" applyAlignment="1">
      <alignment horizontal="right" vertical="top"/>
    </xf>
    <xf numFmtId="165" fontId="47" fillId="5" borderId="16" xfId="0" applyNumberFormat="1" applyFont="1" applyFill="1" applyBorder="1" applyAlignment="1">
      <alignment horizontal="right" vertical="top"/>
    </xf>
    <xf numFmtId="0" fontId="47" fillId="5" borderId="22" xfId="0" applyFont="1" applyFill="1" applyBorder="1" applyAlignment="1">
      <alignment vertical="top" wrapText="1"/>
    </xf>
    <xf numFmtId="165" fontId="47" fillId="33" borderId="22" xfId="0" applyNumberFormat="1" applyFont="1" applyFill="1" applyBorder="1" applyAlignment="1">
      <alignment horizontal="right" vertical="top"/>
    </xf>
    <xf numFmtId="164" fontId="47" fillId="5" borderId="22" xfId="0" applyNumberFormat="1" applyFont="1" applyFill="1" applyBorder="1" applyAlignment="1">
      <alignment horizontal="center" vertical="top"/>
    </xf>
    <xf numFmtId="0" fontId="3" fillId="5" borderId="0" xfId="0" applyFont="1" applyFill="1" applyAlignment="1">
      <alignment vertical="top" wrapText="1"/>
    </xf>
    <xf numFmtId="0" fontId="52" fillId="5" borderId="0" xfId="0" applyFont="1" applyFill="1" applyAlignment="1">
      <alignment vertical="top" wrapText="1"/>
    </xf>
    <xf numFmtId="4" fontId="47" fillId="33" borderId="16" xfId="0" applyNumberFormat="1" applyFont="1" applyFill="1" applyBorder="1" applyAlignment="1">
      <alignment horizontal="center" vertical="top"/>
    </xf>
    <xf numFmtId="4" fontId="50" fillId="2" borderId="16" xfId="0" applyNumberFormat="1" applyFont="1" applyFill="1" applyBorder="1" applyAlignment="1">
      <alignment horizontal="center" vertical="top"/>
    </xf>
    <xf numFmtId="0" fontId="53" fillId="2" borderId="0" xfId="0" applyFont="1" applyFill="1" applyAlignment="1">
      <alignment vertical="top" wrapText="1"/>
    </xf>
    <xf numFmtId="4" fontId="50" fillId="5" borderId="16" xfId="0" applyNumberFormat="1" applyFont="1" applyFill="1" applyBorder="1" applyAlignment="1">
      <alignment horizontal="right" vertical="top"/>
    </xf>
    <xf numFmtId="2" fontId="50" fillId="5" borderId="16" xfId="0" applyNumberFormat="1" applyFont="1" applyFill="1" applyBorder="1" applyAlignment="1">
      <alignment horizontal="right" vertical="top"/>
    </xf>
    <xf numFmtId="2" fontId="47" fillId="33" borderId="16" xfId="0" applyNumberFormat="1" applyFont="1" applyFill="1" applyBorder="1" applyAlignment="1">
      <alignment horizontal="right" vertical="top"/>
    </xf>
    <xf numFmtId="2" fontId="47" fillId="5" borderId="16" xfId="0" applyNumberFormat="1" applyFont="1" applyFill="1" applyBorder="1" applyAlignment="1">
      <alignment horizontal="right" vertical="top"/>
    </xf>
    <xf numFmtId="2" fontId="47" fillId="33" borderId="22" xfId="0" applyNumberFormat="1" applyFont="1" applyFill="1" applyBorder="1" applyAlignment="1">
      <alignment horizontal="right" vertical="top"/>
    </xf>
    <xf numFmtId="0" fontId="4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47" fillId="33" borderId="16" xfId="0" applyNumberFormat="1" applyFont="1" applyFill="1" applyBorder="1" applyAlignment="1">
      <alignment horizontal="right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89" xfId="37"/>
    <cellStyle name="xl91" xfId="38"/>
    <cellStyle name="xl9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zoomScale="70" zoomScaleNormal="7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" sqref="D10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50" t="s">
        <v>125</v>
      </c>
      <c r="B2" s="51"/>
      <c r="C2" s="51"/>
      <c r="D2" s="51"/>
      <c r="E2" s="51"/>
      <c r="F2" s="51"/>
      <c r="G2" s="51"/>
    </row>
    <row r="3" spans="1:7" ht="22.5" customHeight="1">
      <c r="A3" s="52" t="s">
        <v>4</v>
      </c>
      <c r="B3" s="51"/>
      <c r="C3" s="51"/>
      <c r="D3" s="51"/>
      <c r="E3" s="51"/>
      <c r="F3" s="51"/>
      <c r="G3" s="51"/>
    </row>
    <row r="4" spans="1:7" ht="15">
      <c r="A4" s="53" t="s">
        <v>129</v>
      </c>
      <c r="B4" s="54"/>
      <c r="C4" s="54"/>
      <c r="D4" s="54"/>
      <c r="E4" s="54"/>
      <c r="F4" s="54"/>
      <c r="G4" s="54"/>
    </row>
    <row r="5" spans="1:7" ht="15">
      <c r="A5" s="1"/>
      <c r="B5" s="1"/>
      <c r="D5" s="1"/>
      <c r="E5" s="1"/>
      <c r="F5" s="1"/>
      <c r="G5" s="26" t="s">
        <v>3</v>
      </c>
    </row>
    <row r="6" spans="1:7" ht="63" customHeight="1">
      <c r="A6" s="8" t="s">
        <v>73</v>
      </c>
      <c r="B6" s="8" t="s">
        <v>74</v>
      </c>
      <c r="C6" s="9" t="s">
        <v>130</v>
      </c>
      <c r="D6" s="10" t="s">
        <v>126</v>
      </c>
      <c r="E6" s="10" t="s">
        <v>131</v>
      </c>
      <c r="F6" s="10" t="s">
        <v>132</v>
      </c>
      <c r="G6" s="11" t="s">
        <v>127</v>
      </c>
    </row>
    <row r="7" spans="1:7" ht="15">
      <c r="A7" s="12">
        <v>1</v>
      </c>
      <c r="B7" s="13" t="s">
        <v>75</v>
      </c>
      <c r="C7" s="14" t="s">
        <v>76</v>
      </c>
      <c r="D7" s="14" t="s">
        <v>77</v>
      </c>
      <c r="E7" s="15" t="s">
        <v>0</v>
      </c>
      <c r="F7" s="15" t="s">
        <v>1</v>
      </c>
      <c r="G7" s="16" t="s">
        <v>2</v>
      </c>
    </row>
    <row r="8" spans="1:7" ht="31.5">
      <c r="A8" s="17" t="s">
        <v>5</v>
      </c>
      <c r="B8" s="18" t="s">
        <v>6</v>
      </c>
      <c r="C8" s="43">
        <f>C9+C10+C12+C13+C14+C15</f>
        <v>1147645.43</v>
      </c>
      <c r="D8" s="43">
        <f>D9+D10+D12+D13+D14+D15</f>
        <v>2269707.08</v>
      </c>
      <c r="E8" s="43">
        <f>E9+E10+E12+E13+E14+E15</f>
        <v>935049.75</v>
      </c>
      <c r="F8" s="20">
        <f>E8/D8</f>
        <v>0.41196934980702443</v>
      </c>
      <c r="G8" s="20">
        <f>E8/C8</f>
        <v>0.8147549108438484</v>
      </c>
    </row>
    <row r="9" spans="1:7" ht="52.5" customHeight="1">
      <c r="A9" s="21" t="s">
        <v>7</v>
      </c>
      <c r="B9" s="22" t="s">
        <v>8</v>
      </c>
      <c r="C9" s="42">
        <v>241684.08</v>
      </c>
      <c r="D9" s="34">
        <v>432250</v>
      </c>
      <c r="E9" s="42">
        <v>284953.01</v>
      </c>
      <c r="F9" s="23">
        <f aca="true" t="shared" si="0" ref="F9:F47">E9/D9</f>
        <v>0.6592319491035281</v>
      </c>
      <c r="G9" s="23">
        <f>E9/C9</f>
        <v>1.1790309481700243</v>
      </c>
    </row>
    <row r="10" spans="1:7" ht="79.5" customHeight="1">
      <c r="A10" s="21" t="s">
        <v>9</v>
      </c>
      <c r="B10" s="22" t="s">
        <v>10</v>
      </c>
      <c r="C10" s="42">
        <v>484430.8</v>
      </c>
      <c r="D10" s="34">
        <v>1216800</v>
      </c>
      <c r="E10" s="42">
        <v>525805.99</v>
      </c>
      <c r="F10" s="23">
        <f t="shared" si="0"/>
        <v>0.4321219510190664</v>
      </c>
      <c r="G10" s="23">
        <f>E10/C10</f>
        <v>1.085409907875387</v>
      </c>
    </row>
    <row r="11" spans="1:7" ht="15.75" hidden="1">
      <c r="A11" s="21" t="s">
        <v>93</v>
      </c>
      <c r="B11" s="22" t="s">
        <v>97</v>
      </c>
      <c r="C11" s="34"/>
      <c r="D11" s="34">
        <v>0.8</v>
      </c>
      <c r="E11" s="34"/>
      <c r="F11" s="23"/>
      <c r="G11" s="23"/>
    </row>
    <row r="12" spans="1:7" ht="62.25" customHeight="1">
      <c r="A12" s="21" t="s">
        <v>11</v>
      </c>
      <c r="B12" s="22" t="s">
        <v>12</v>
      </c>
      <c r="C12" s="42">
        <v>11500</v>
      </c>
      <c r="D12" s="34">
        <v>21500</v>
      </c>
      <c r="E12" s="42">
        <v>11500</v>
      </c>
      <c r="F12" s="23">
        <f t="shared" si="0"/>
        <v>0.5348837209302325</v>
      </c>
      <c r="G12" s="23">
        <f>E12/C12</f>
        <v>1</v>
      </c>
    </row>
    <row r="13" spans="1:7" ht="33" customHeight="1" hidden="1">
      <c r="A13" s="21" t="s">
        <v>120</v>
      </c>
      <c r="B13" s="22" t="s">
        <v>119</v>
      </c>
      <c r="C13" s="42">
        <v>0</v>
      </c>
      <c r="D13" s="34">
        <v>0</v>
      </c>
      <c r="E13" s="42">
        <v>0</v>
      </c>
      <c r="F13" s="23" t="e">
        <f t="shared" si="0"/>
        <v>#DIV/0!</v>
      </c>
      <c r="G13" s="23">
        <v>0</v>
      </c>
    </row>
    <row r="14" spans="1:7" ht="17.25" customHeight="1">
      <c r="A14" s="21" t="s">
        <v>13</v>
      </c>
      <c r="B14" s="22" t="s">
        <v>14</v>
      </c>
      <c r="C14" s="42">
        <v>0</v>
      </c>
      <c r="D14" s="34">
        <v>10000</v>
      </c>
      <c r="E14" s="42">
        <v>0</v>
      </c>
      <c r="F14" s="23">
        <f t="shared" si="0"/>
        <v>0</v>
      </c>
      <c r="G14" s="23">
        <v>0</v>
      </c>
    </row>
    <row r="15" spans="1:7" ht="15.75">
      <c r="A15" s="21" t="s">
        <v>15</v>
      </c>
      <c r="B15" s="22" t="s">
        <v>16</v>
      </c>
      <c r="C15" s="42">
        <v>410030.55</v>
      </c>
      <c r="D15" s="42">
        <v>589157.08</v>
      </c>
      <c r="E15" s="42">
        <v>112790.75</v>
      </c>
      <c r="F15" s="23">
        <f t="shared" si="0"/>
        <v>0.19144427492919208</v>
      </c>
      <c r="G15" s="23">
        <f>E15/C15</f>
        <v>0.27507889351171516</v>
      </c>
    </row>
    <row r="16" spans="1:7" ht="15.75">
      <c r="A16" s="17" t="s">
        <v>115</v>
      </c>
      <c r="B16" s="18" t="s">
        <v>117</v>
      </c>
      <c r="C16" s="43">
        <v>32238.17</v>
      </c>
      <c r="D16" s="19">
        <v>95500</v>
      </c>
      <c r="E16" s="43">
        <v>30303.84</v>
      </c>
      <c r="F16" s="20">
        <v>0.763</v>
      </c>
      <c r="G16" s="20">
        <v>1.369</v>
      </c>
    </row>
    <row r="17" spans="1:7" ht="31.5">
      <c r="A17" s="21" t="s">
        <v>116</v>
      </c>
      <c r="B17" s="22"/>
      <c r="C17" s="42">
        <v>32238.17</v>
      </c>
      <c r="D17" s="34">
        <v>95500</v>
      </c>
      <c r="E17" s="42">
        <v>30303.84</v>
      </c>
      <c r="F17" s="23">
        <v>0.763</v>
      </c>
      <c r="G17" s="23">
        <v>1.369</v>
      </c>
    </row>
    <row r="18" spans="1:7" ht="47.25">
      <c r="A18" s="17" t="s">
        <v>17</v>
      </c>
      <c r="B18" s="18" t="s">
        <v>18</v>
      </c>
      <c r="C18" s="43">
        <v>4200</v>
      </c>
      <c r="D18" s="19">
        <f>D19+D20</f>
        <v>50912</v>
      </c>
      <c r="E18" s="43">
        <v>4410</v>
      </c>
      <c r="F18" s="20">
        <f t="shared" si="0"/>
        <v>0.08662005028284098</v>
      </c>
      <c r="G18" s="20">
        <v>1</v>
      </c>
    </row>
    <row r="19" spans="1:7" ht="63" hidden="1">
      <c r="A19" s="21" t="s">
        <v>19</v>
      </c>
      <c r="B19" s="22" t="s">
        <v>20</v>
      </c>
      <c r="C19" s="42">
        <v>0</v>
      </c>
      <c r="D19" s="34">
        <v>0</v>
      </c>
      <c r="E19" s="42">
        <v>0</v>
      </c>
      <c r="F19" s="23" t="e">
        <f t="shared" si="0"/>
        <v>#DIV/0!</v>
      </c>
      <c r="G19" s="23">
        <v>0</v>
      </c>
    </row>
    <row r="20" spans="1:7" ht="63" customHeight="1">
      <c r="A20" s="44" t="s">
        <v>123</v>
      </c>
      <c r="B20" s="22" t="s">
        <v>21</v>
      </c>
      <c r="C20" s="42">
        <v>4200</v>
      </c>
      <c r="D20" s="34">
        <v>50912</v>
      </c>
      <c r="E20" s="42">
        <v>4410</v>
      </c>
      <c r="F20" s="23">
        <f t="shared" si="0"/>
        <v>0.08662005028284098</v>
      </c>
      <c r="G20" s="23">
        <v>1</v>
      </c>
    </row>
    <row r="21" spans="1:7" ht="17.25" customHeight="1">
      <c r="A21" s="17" t="s">
        <v>22</v>
      </c>
      <c r="B21" s="18" t="s">
        <v>23</v>
      </c>
      <c r="C21" s="43">
        <v>125000</v>
      </c>
      <c r="D21" s="19">
        <v>492466.2</v>
      </c>
      <c r="E21" s="43">
        <v>176160</v>
      </c>
      <c r="F21" s="20">
        <f t="shared" si="0"/>
        <v>0.35770982861361855</v>
      </c>
      <c r="G21" s="20">
        <f>E21/C21</f>
        <v>1.40928</v>
      </c>
    </row>
    <row r="22" spans="1:7" ht="18" customHeight="1" hidden="1">
      <c r="A22" s="21" t="s">
        <v>24</v>
      </c>
      <c r="B22" s="22" t="s">
        <v>25</v>
      </c>
      <c r="C22" s="42"/>
      <c r="D22" s="34">
        <v>76.2</v>
      </c>
      <c r="E22" s="42"/>
      <c r="F22" s="23"/>
      <c r="G22" s="20"/>
    </row>
    <row r="23" spans="1:7" ht="10.5" customHeight="1" hidden="1">
      <c r="A23" s="21" t="s">
        <v>26</v>
      </c>
      <c r="B23" s="22" t="s">
        <v>27</v>
      </c>
      <c r="C23" s="42">
        <v>121.8</v>
      </c>
      <c r="D23" s="34">
        <v>215</v>
      </c>
      <c r="E23" s="42">
        <v>121.8</v>
      </c>
      <c r="F23" s="23">
        <v>0.567</v>
      </c>
      <c r="G23" s="23"/>
    </row>
    <row r="24" spans="1:7" ht="16.5" customHeight="1">
      <c r="A24" s="21" t="s">
        <v>28</v>
      </c>
      <c r="B24" s="22" t="s">
        <v>29</v>
      </c>
      <c r="C24" s="42">
        <v>125000</v>
      </c>
      <c r="D24" s="34">
        <v>492466.2</v>
      </c>
      <c r="E24" s="42">
        <v>176160</v>
      </c>
      <c r="F24" s="23">
        <f t="shared" si="0"/>
        <v>0.35770982861361855</v>
      </c>
      <c r="G24" s="23">
        <f>E24/C24</f>
        <v>1.40928</v>
      </c>
    </row>
    <row r="25" spans="1:7" ht="45.75" customHeight="1" hidden="1">
      <c r="A25" s="21" t="s">
        <v>30</v>
      </c>
      <c r="B25" s="22" t="s">
        <v>31</v>
      </c>
      <c r="C25" s="42">
        <v>6</v>
      </c>
      <c r="D25" s="34">
        <v>62.5</v>
      </c>
      <c r="E25" s="42">
        <v>6</v>
      </c>
      <c r="F25" s="23">
        <f t="shared" si="0"/>
        <v>0.096</v>
      </c>
      <c r="G25" s="23">
        <v>0.8</v>
      </c>
    </row>
    <row r="26" spans="1:7" ht="31.5">
      <c r="A26" s="17" t="s">
        <v>32</v>
      </c>
      <c r="B26" s="18" t="s">
        <v>33</v>
      </c>
      <c r="C26" s="43">
        <f>C27+C28+C29</f>
        <v>92537.93</v>
      </c>
      <c r="D26" s="19">
        <f>D27+D28+D29</f>
        <v>410685</v>
      </c>
      <c r="E26" s="43">
        <f>E27+E28+E29</f>
        <v>193068.81</v>
      </c>
      <c r="F26" s="20">
        <f t="shared" si="0"/>
        <v>0.47011410204901566</v>
      </c>
      <c r="G26" s="23">
        <f>E26/C26</f>
        <v>2.0863748519120757</v>
      </c>
    </row>
    <row r="27" spans="1:7" ht="15.75">
      <c r="A27" s="21" t="s">
        <v>34</v>
      </c>
      <c r="B27" s="22" t="s">
        <v>35</v>
      </c>
      <c r="C27" s="42">
        <v>5149</v>
      </c>
      <c r="D27" s="34">
        <v>5045</v>
      </c>
      <c r="E27" s="42">
        <v>0</v>
      </c>
      <c r="F27" s="23">
        <f t="shared" si="0"/>
        <v>0</v>
      </c>
      <c r="G27" s="23">
        <v>1.066</v>
      </c>
    </row>
    <row r="28" spans="1:7" ht="15.75">
      <c r="A28" s="21" t="s">
        <v>36</v>
      </c>
      <c r="B28" s="22" t="s">
        <v>37</v>
      </c>
      <c r="C28" s="42">
        <v>44850.81</v>
      </c>
      <c r="D28" s="34">
        <v>182720</v>
      </c>
      <c r="E28" s="42">
        <v>133604.22</v>
      </c>
      <c r="F28" s="23">
        <f t="shared" si="0"/>
        <v>0.7311964754816113</v>
      </c>
      <c r="G28" s="23">
        <v>1.935</v>
      </c>
    </row>
    <row r="29" spans="1:7" ht="15.75" customHeight="1">
      <c r="A29" s="21" t="s">
        <v>38</v>
      </c>
      <c r="B29" s="22" t="s">
        <v>39</v>
      </c>
      <c r="C29" s="42">
        <v>42538.12</v>
      </c>
      <c r="D29" s="34">
        <v>222920</v>
      </c>
      <c r="E29" s="42">
        <v>59464.59</v>
      </c>
      <c r="F29" s="23">
        <f t="shared" si="0"/>
        <v>0.2667530504216759</v>
      </c>
      <c r="G29" s="23">
        <f>E29/C29</f>
        <v>1.3979129778184836</v>
      </c>
    </row>
    <row r="30" spans="1:7" ht="15.75" hidden="1">
      <c r="A30" s="17" t="s">
        <v>40</v>
      </c>
      <c r="B30" s="18" t="s">
        <v>41</v>
      </c>
      <c r="C30" s="43"/>
      <c r="D30" s="19">
        <f>D31</f>
        <v>900</v>
      </c>
      <c r="E30" s="43"/>
      <c r="F30" s="20"/>
      <c r="G30" s="23"/>
    </row>
    <row r="31" spans="1:7" ht="31.5" hidden="1">
      <c r="A31" s="21" t="s">
        <v>99</v>
      </c>
      <c r="B31" s="22" t="s">
        <v>98</v>
      </c>
      <c r="C31" s="42"/>
      <c r="D31" s="34">
        <v>900</v>
      </c>
      <c r="E31" s="42"/>
      <c r="F31" s="23"/>
      <c r="G31" s="23"/>
    </row>
    <row r="32" spans="1:7" ht="15" customHeight="1">
      <c r="A32" s="17" t="s">
        <v>42</v>
      </c>
      <c r="B32" s="18" t="s">
        <v>43</v>
      </c>
      <c r="C32" s="43">
        <v>0</v>
      </c>
      <c r="D32" s="19">
        <v>2000</v>
      </c>
      <c r="E32" s="43">
        <v>0</v>
      </c>
      <c r="F32" s="20">
        <f t="shared" si="0"/>
        <v>0</v>
      </c>
      <c r="G32" s="20">
        <v>0</v>
      </c>
    </row>
    <row r="33" spans="1:7" ht="8.25" customHeight="1" hidden="1">
      <c r="A33" s="21" t="s">
        <v>44</v>
      </c>
      <c r="B33" s="22" t="s">
        <v>45</v>
      </c>
      <c r="C33" s="42">
        <v>6063.4</v>
      </c>
      <c r="D33" s="34">
        <v>12573.8</v>
      </c>
      <c r="E33" s="42">
        <v>6063.4</v>
      </c>
      <c r="F33" s="23">
        <f t="shared" si="0"/>
        <v>0.4822249439310312</v>
      </c>
      <c r="G33" s="23">
        <f>E33/C33</f>
        <v>1</v>
      </c>
    </row>
    <row r="34" spans="1:7" ht="10.5" customHeight="1" hidden="1">
      <c r="A34" s="21" t="s">
        <v>46</v>
      </c>
      <c r="B34" s="22" t="s">
        <v>47</v>
      </c>
      <c r="C34" s="42">
        <v>12768.9</v>
      </c>
      <c r="D34" s="34">
        <v>22809.7</v>
      </c>
      <c r="E34" s="42">
        <v>12768.9</v>
      </c>
      <c r="F34" s="23">
        <f t="shared" si="0"/>
        <v>0.5598013125994642</v>
      </c>
      <c r="G34" s="23">
        <f>E34/C34</f>
        <v>1</v>
      </c>
    </row>
    <row r="35" spans="1:7" ht="10.5" customHeight="1" hidden="1">
      <c r="A35" s="21" t="s">
        <v>100</v>
      </c>
      <c r="B35" s="22" t="s">
        <v>48</v>
      </c>
      <c r="C35" s="42">
        <v>1359.6</v>
      </c>
      <c r="D35" s="34">
        <v>2677.1</v>
      </c>
      <c r="E35" s="42">
        <v>1359.6</v>
      </c>
      <c r="F35" s="23">
        <f t="shared" si="0"/>
        <v>0.5078629860670127</v>
      </c>
      <c r="G35" s="23">
        <v>1.037</v>
      </c>
    </row>
    <row r="36" spans="1:7" ht="30.75" customHeight="1">
      <c r="A36" s="21" t="s">
        <v>49</v>
      </c>
      <c r="B36" s="22" t="s">
        <v>50</v>
      </c>
      <c r="C36" s="42">
        <v>0</v>
      </c>
      <c r="D36" s="34">
        <v>2000</v>
      </c>
      <c r="E36" s="42">
        <v>0</v>
      </c>
      <c r="F36" s="23">
        <f t="shared" si="0"/>
        <v>0</v>
      </c>
      <c r="G36" s="23">
        <v>0</v>
      </c>
    </row>
    <row r="37" spans="1:7" ht="21" customHeight="1" hidden="1">
      <c r="A37" s="21" t="s">
        <v>51</v>
      </c>
      <c r="B37" s="22" t="s">
        <v>52</v>
      </c>
      <c r="C37" s="42">
        <v>282.2</v>
      </c>
      <c r="D37" s="34">
        <v>364.6</v>
      </c>
      <c r="E37" s="42">
        <v>282.2</v>
      </c>
      <c r="F37" s="23">
        <f t="shared" si="0"/>
        <v>0.7739989029072956</v>
      </c>
      <c r="G37" s="23">
        <f>E37/C37</f>
        <v>1</v>
      </c>
    </row>
    <row r="38" spans="1:7" ht="30" customHeight="1" hidden="1">
      <c r="A38" s="21" t="s">
        <v>53</v>
      </c>
      <c r="B38" s="22" t="s">
        <v>54</v>
      </c>
      <c r="C38" s="42">
        <v>1873.4</v>
      </c>
      <c r="D38" s="34">
        <v>4131.9</v>
      </c>
      <c r="E38" s="42">
        <v>1873.4</v>
      </c>
      <c r="F38" s="23">
        <f t="shared" si="0"/>
        <v>0.45339916261284163</v>
      </c>
      <c r="G38" s="23">
        <f>E38/C38</f>
        <v>1</v>
      </c>
    </row>
    <row r="39" spans="1:7" ht="15.75">
      <c r="A39" s="17" t="s">
        <v>55</v>
      </c>
      <c r="B39" s="18" t="s">
        <v>56</v>
      </c>
      <c r="C39" s="43">
        <v>746468.03</v>
      </c>
      <c r="D39" s="19">
        <v>1681970</v>
      </c>
      <c r="E39" s="43">
        <v>767755.15</v>
      </c>
      <c r="F39" s="20">
        <f t="shared" si="0"/>
        <v>0.4564618572269422</v>
      </c>
      <c r="G39" s="20">
        <v>0.945</v>
      </c>
    </row>
    <row r="40" spans="1:7" ht="15.75">
      <c r="A40" s="21" t="s">
        <v>57</v>
      </c>
      <c r="B40" s="22" t="s">
        <v>58</v>
      </c>
      <c r="C40" s="42">
        <v>746468.03</v>
      </c>
      <c r="D40" s="34">
        <v>1681970</v>
      </c>
      <c r="E40" s="42">
        <v>767755.15</v>
      </c>
      <c r="F40" s="23">
        <f t="shared" si="0"/>
        <v>0.4564618572269422</v>
      </c>
      <c r="G40" s="23">
        <v>0.945</v>
      </c>
    </row>
    <row r="41" spans="1:7" ht="15.75">
      <c r="A41" s="17" t="s">
        <v>59</v>
      </c>
      <c r="B41" s="18" t="s">
        <v>60</v>
      </c>
      <c r="C41" s="43">
        <v>72000</v>
      </c>
      <c r="D41" s="19">
        <v>144000</v>
      </c>
      <c r="E41" s="43">
        <v>72000</v>
      </c>
      <c r="F41" s="20">
        <f t="shared" si="0"/>
        <v>0.5</v>
      </c>
      <c r="G41" s="20">
        <f>E41/C41</f>
        <v>1</v>
      </c>
    </row>
    <row r="42" spans="1:7" ht="15.75">
      <c r="A42" s="21" t="s">
        <v>61</v>
      </c>
      <c r="B42" s="22" t="s">
        <v>62</v>
      </c>
      <c r="C42" s="34">
        <v>72000</v>
      </c>
      <c r="D42" s="34">
        <v>144000</v>
      </c>
      <c r="E42" s="34">
        <v>72000</v>
      </c>
      <c r="F42" s="23">
        <f t="shared" si="0"/>
        <v>0.5</v>
      </c>
      <c r="G42" s="23">
        <f>E42/C42</f>
        <v>1</v>
      </c>
    </row>
    <row r="43" spans="1:7" ht="0.75" customHeight="1">
      <c r="A43" s="21" t="s">
        <v>63</v>
      </c>
      <c r="B43" s="22" t="s">
        <v>64</v>
      </c>
      <c r="C43" s="34">
        <v>80.4</v>
      </c>
      <c r="D43" s="34">
        <v>424.5</v>
      </c>
      <c r="E43" s="34">
        <v>80.4</v>
      </c>
      <c r="F43" s="23">
        <f t="shared" si="0"/>
        <v>0.1893992932862191</v>
      </c>
      <c r="G43" s="23">
        <f>E43/C43</f>
        <v>1</v>
      </c>
    </row>
    <row r="44" spans="1:7" ht="15.75" hidden="1">
      <c r="A44" s="21" t="s">
        <v>65</v>
      </c>
      <c r="B44" s="22" t="s">
        <v>66</v>
      </c>
      <c r="C44" s="34">
        <v>77</v>
      </c>
      <c r="D44" s="34">
        <v>225.6</v>
      </c>
      <c r="E44" s="34">
        <v>77</v>
      </c>
      <c r="F44" s="23">
        <f t="shared" si="0"/>
        <v>0.3413120567375887</v>
      </c>
      <c r="G44" s="23">
        <f>E44/C44</f>
        <v>1</v>
      </c>
    </row>
    <row r="45" spans="1:7" ht="15.75" hidden="1">
      <c r="A45" s="17" t="s">
        <v>67</v>
      </c>
      <c r="B45" s="18" t="s">
        <v>68</v>
      </c>
      <c r="C45" s="19">
        <v>28.4</v>
      </c>
      <c r="D45" s="19">
        <f>D46</f>
        <v>85</v>
      </c>
      <c r="E45" s="19">
        <v>28.4</v>
      </c>
      <c r="F45" s="20">
        <f t="shared" si="0"/>
        <v>0.3341176470588235</v>
      </c>
      <c r="G45" s="20">
        <v>0.993</v>
      </c>
    </row>
    <row r="46" spans="1:7" ht="15.75" hidden="1">
      <c r="A46" s="21" t="s">
        <v>69</v>
      </c>
      <c r="B46" s="22" t="s">
        <v>70</v>
      </c>
      <c r="C46" s="34">
        <v>28.4</v>
      </c>
      <c r="D46" s="34">
        <v>85</v>
      </c>
      <c r="E46" s="34">
        <v>28.4</v>
      </c>
      <c r="F46" s="23">
        <f t="shared" si="0"/>
        <v>0.3341176470588235</v>
      </c>
      <c r="G46" s="23">
        <v>0.993</v>
      </c>
    </row>
    <row r="47" spans="1:7" ht="15.75">
      <c r="A47" s="24" t="s">
        <v>71</v>
      </c>
      <c r="B47" s="25" t="s">
        <v>72</v>
      </c>
      <c r="C47" s="43">
        <f>C8+C16+C18+C21+C26+C32+C39+C41</f>
        <v>2220089.5599999996</v>
      </c>
      <c r="D47" s="43">
        <f>D8+D16+D18+D21+D26+D32+D39+D41</f>
        <v>5147240.28</v>
      </c>
      <c r="E47" s="43">
        <f>E8+E16+E18+E21+E26+E32+E39+E41</f>
        <v>2178747.55</v>
      </c>
      <c r="F47" s="20">
        <f t="shared" si="0"/>
        <v>0.4232846013553499</v>
      </c>
      <c r="G47" s="20">
        <f>E47/C47</f>
        <v>0.9813782242190267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1"/>
  <sheetViews>
    <sheetView zoomScale="73" zoomScaleNormal="73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0" sqref="G30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7.14062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55" t="s">
        <v>125</v>
      </c>
      <c r="B2" s="56"/>
      <c r="C2" s="56"/>
      <c r="D2" s="56"/>
      <c r="E2" s="56"/>
      <c r="F2" s="56"/>
    </row>
    <row r="3" spans="1:6" ht="42" customHeight="1">
      <c r="A3" s="55" t="s">
        <v>104</v>
      </c>
      <c r="B3" s="55"/>
      <c r="C3" s="55"/>
      <c r="D3" s="55"/>
      <c r="E3" s="55"/>
      <c r="F3" s="55"/>
    </row>
    <row r="4" spans="1:6" ht="18.75">
      <c r="A4" s="1" t="s">
        <v>129</v>
      </c>
      <c r="B4" s="6"/>
      <c r="C4" s="7"/>
      <c r="D4" s="7"/>
      <c r="E4" s="7"/>
      <c r="F4" s="7"/>
    </row>
    <row r="5" spans="3:6" ht="15">
      <c r="C5" s="1"/>
      <c r="D5" s="1"/>
      <c r="E5" s="1"/>
      <c r="F5" s="26" t="s">
        <v>3</v>
      </c>
    </row>
    <row r="6" spans="1:6" ht="51.75" customHeight="1">
      <c r="A6" s="29" t="s">
        <v>78</v>
      </c>
      <c r="B6" s="3" t="s">
        <v>122</v>
      </c>
      <c r="C6" s="3" t="s">
        <v>126</v>
      </c>
      <c r="D6" s="3" t="s">
        <v>131</v>
      </c>
      <c r="E6" s="3" t="s">
        <v>132</v>
      </c>
      <c r="F6" s="3" t="s">
        <v>128</v>
      </c>
    </row>
    <row r="7" spans="1:6" s="2" customFormat="1" ht="15">
      <c r="A7" s="4">
        <v>1</v>
      </c>
      <c r="B7" s="30">
        <v>2</v>
      </c>
      <c r="C7" s="4">
        <v>3</v>
      </c>
      <c r="D7" s="4" t="s">
        <v>77</v>
      </c>
      <c r="E7" s="4" t="s">
        <v>0</v>
      </c>
      <c r="F7" s="4" t="s">
        <v>1</v>
      </c>
    </row>
    <row r="8" spans="1:6" s="2" customFormat="1" ht="31.5">
      <c r="A8" s="33" t="s">
        <v>118</v>
      </c>
      <c r="B8" s="46">
        <f>B9+B10+B11+B12+B13+B14+B15</f>
        <v>1785730.2999999998</v>
      </c>
      <c r="C8" s="45">
        <f>C9+C10+C11+C12+C13+C15</f>
        <v>4323274.08</v>
      </c>
      <c r="D8" s="46">
        <f>D9+D10+D11+D12+D13+D15</f>
        <v>1900283.71</v>
      </c>
      <c r="E8" s="27">
        <f>D8/C8</f>
        <v>0.43954736036536457</v>
      </c>
      <c r="F8" s="27">
        <f>D8/B8</f>
        <v>1.06414933430877</v>
      </c>
    </row>
    <row r="9" spans="1:6" s="5" customFormat="1" ht="30.75" customHeight="1">
      <c r="A9" s="31" t="s">
        <v>105</v>
      </c>
      <c r="B9" s="47">
        <v>72626.8</v>
      </c>
      <c r="C9" s="35">
        <v>261200</v>
      </c>
      <c r="D9" s="47">
        <v>95528</v>
      </c>
      <c r="E9" s="28">
        <f aca="true" t="shared" si="0" ref="E9:E30">D9/C9</f>
        <v>0.36572741194486985</v>
      </c>
      <c r="F9" s="28">
        <f>D9/B9</f>
        <v>1.3153271244223894</v>
      </c>
    </row>
    <row r="10" spans="1:6" s="5" customFormat="1" ht="15">
      <c r="A10" s="31" t="s">
        <v>106</v>
      </c>
      <c r="B10" s="47">
        <v>732288.03</v>
      </c>
      <c r="C10" s="35">
        <v>1583570</v>
      </c>
      <c r="D10" s="47">
        <v>756541.15</v>
      </c>
      <c r="E10" s="28">
        <f t="shared" si="0"/>
        <v>0.47774405299418404</v>
      </c>
      <c r="F10" s="28">
        <f>D10/B10</f>
        <v>1.0331196455580463</v>
      </c>
    </row>
    <row r="11" spans="1:6" s="5" customFormat="1" ht="31.5" customHeight="1">
      <c r="A11" s="31" t="s">
        <v>107</v>
      </c>
      <c r="B11" s="47">
        <v>14880</v>
      </c>
      <c r="C11" s="35">
        <v>240312</v>
      </c>
      <c r="D11" s="47">
        <v>15624</v>
      </c>
      <c r="E11" s="28">
        <f t="shared" si="0"/>
        <v>0.06501547987616099</v>
      </c>
      <c r="F11" s="28">
        <f>D11/C11</f>
        <v>0.06501547987616099</v>
      </c>
    </row>
    <row r="12" spans="1:6" s="5" customFormat="1" ht="15">
      <c r="A12" s="31" t="s">
        <v>108</v>
      </c>
      <c r="B12" s="47">
        <v>48538.12</v>
      </c>
      <c r="C12" s="35">
        <v>243444</v>
      </c>
      <c r="D12" s="47">
        <v>59464.59</v>
      </c>
      <c r="E12" s="28">
        <f t="shared" si="0"/>
        <v>0.2442639374969192</v>
      </c>
      <c r="F12" s="28">
        <f aca="true" t="shared" si="1" ref="F12:F28">D12/B12</f>
        <v>1.2251111085472612</v>
      </c>
    </row>
    <row r="13" spans="1:6" s="5" customFormat="1" ht="30" customHeight="1">
      <c r="A13" s="31" t="s">
        <v>109</v>
      </c>
      <c r="B13" s="47">
        <v>681952.22</v>
      </c>
      <c r="C13" s="35">
        <v>1359850</v>
      </c>
      <c r="D13" s="47">
        <v>728399</v>
      </c>
      <c r="E13" s="28">
        <f t="shared" si="0"/>
        <v>0.5356465786667647</v>
      </c>
      <c r="F13" s="28">
        <f t="shared" si="1"/>
        <v>1.06810855458466</v>
      </c>
    </row>
    <row r="14" spans="1:6" s="5" customFormat="1" ht="30" hidden="1">
      <c r="A14" s="31" t="s">
        <v>79</v>
      </c>
      <c r="B14" s="47">
        <v>126515.39</v>
      </c>
      <c r="C14" s="35">
        <v>279.6</v>
      </c>
      <c r="D14" s="47">
        <v>126515.39</v>
      </c>
      <c r="E14" s="28">
        <f t="shared" si="0"/>
        <v>452.48708869814016</v>
      </c>
      <c r="F14" s="28">
        <v>2</v>
      </c>
    </row>
    <row r="15" spans="1:6" s="5" customFormat="1" ht="14.25" customHeight="1">
      <c r="A15" s="31" t="s">
        <v>110</v>
      </c>
      <c r="B15" s="47">
        <v>108929.74</v>
      </c>
      <c r="C15" s="57">
        <v>634898.08</v>
      </c>
      <c r="D15" s="47">
        <v>244726.97</v>
      </c>
      <c r="E15" s="28">
        <f t="shared" si="0"/>
        <v>0.38545867078382096</v>
      </c>
      <c r="F15" s="28">
        <f t="shared" si="1"/>
        <v>2.246649721187253</v>
      </c>
    </row>
    <row r="16" spans="1:6" s="5" customFormat="1" ht="15" hidden="1">
      <c r="A16" s="31" t="s">
        <v>80</v>
      </c>
      <c r="B16" s="47">
        <v>63</v>
      </c>
      <c r="C16" s="35">
        <v>1102.1</v>
      </c>
      <c r="D16" s="47">
        <v>63</v>
      </c>
      <c r="E16" s="28">
        <f t="shared" si="0"/>
        <v>0.05716359676980311</v>
      </c>
      <c r="F16" s="28">
        <v>1.184</v>
      </c>
    </row>
    <row r="17" spans="1:6" s="5" customFormat="1" ht="30" hidden="1">
      <c r="A17" s="31" t="s">
        <v>81</v>
      </c>
      <c r="B17" s="47">
        <v>751.6</v>
      </c>
      <c r="C17" s="35">
        <v>1482.5</v>
      </c>
      <c r="D17" s="47">
        <v>751.6</v>
      </c>
      <c r="E17" s="28">
        <f t="shared" si="0"/>
        <v>0.5069814502529512</v>
      </c>
      <c r="F17" s="28">
        <f t="shared" si="1"/>
        <v>1</v>
      </c>
    </row>
    <row r="18" spans="1:6" s="5" customFormat="1" ht="30" hidden="1">
      <c r="A18" s="31" t="s">
        <v>82</v>
      </c>
      <c r="B18" s="47">
        <v>11204.2</v>
      </c>
      <c r="C18" s="35">
        <v>22942.2</v>
      </c>
      <c r="D18" s="47">
        <v>11204.2</v>
      </c>
      <c r="E18" s="28">
        <f t="shared" si="0"/>
        <v>0.48836641647270096</v>
      </c>
      <c r="F18" s="28">
        <f t="shared" si="1"/>
        <v>1</v>
      </c>
    </row>
    <row r="19" spans="1:6" s="5" customFormat="1" ht="30" hidden="1">
      <c r="A19" s="31" t="s">
        <v>83</v>
      </c>
      <c r="B19" s="47"/>
      <c r="C19" s="35">
        <v>42.5</v>
      </c>
      <c r="D19" s="47"/>
      <c r="E19" s="28"/>
      <c r="F19" s="28"/>
    </row>
    <row r="20" spans="1:6" s="5" customFormat="1" ht="15" hidden="1">
      <c r="A20" s="31" t="s">
        <v>84</v>
      </c>
      <c r="B20" s="47">
        <v>1008.9</v>
      </c>
      <c r="C20" s="35">
        <v>1046.7</v>
      </c>
      <c r="D20" s="47">
        <v>1008.9</v>
      </c>
      <c r="E20" s="28">
        <f t="shared" si="0"/>
        <v>0.9638865004299225</v>
      </c>
      <c r="F20" s="28" t="s">
        <v>92</v>
      </c>
    </row>
    <row r="21" spans="1:6" s="5" customFormat="1" ht="30" hidden="1">
      <c r="A21" s="31" t="s">
        <v>85</v>
      </c>
      <c r="B21" s="47">
        <v>2.5</v>
      </c>
      <c r="C21" s="35">
        <v>152.5</v>
      </c>
      <c r="D21" s="47">
        <v>2.5</v>
      </c>
      <c r="E21" s="28">
        <f t="shared" si="0"/>
        <v>0.01639344262295082</v>
      </c>
      <c r="F21" s="28">
        <f t="shared" si="1"/>
        <v>1</v>
      </c>
    </row>
    <row r="22" spans="1:6" s="5" customFormat="1" ht="30" hidden="1">
      <c r="A22" s="31" t="s">
        <v>86</v>
      </c>
      <c r="B22" s="47">
        <v>1089.8</v>
      </c>
      <c r="C22" s="35">
        <v>2339.8</v>
      </c>
      <c r="D22" s="47">
        <v>1089.8</v>
      </c>
      <c r="E22" s="28">
        <f t="shared" si="0"/>
        <v>0.4657663048123771</v>
      </c>
      <c r="F22" s="28">
        <f t="shared" si="1"/>
        <v>1</v>
      </c>
    </row>
    <row r="23" spans="1:6" s="5" customFormat="1" ht="30" hidden="1">
      <c r="A23" s="31" t="s">
        <v>87</v>
      </c>
      <c r="B23" s="47">
        <v>425</v>
      </c>
      <c r="C23" s="35">
        <v>850</v>
      </c>
      <c r="D23" s="47">
        <v>425</v>
      </c>
      <c r="E23" s="28">
        <f t="shared" si="0"/>
        <v>0.5</v>
      </c>
      <c r="F23" s="28">
        <f t="shared" si="1"/>
        <v>1</v>
      </c>
    </row>
    <row r="24" spans="1:6" s="5" customFormat="1" ht="30" hidden="1">
      <c r="A24" s="31" t="s">
        <v>96</v>
      </c>
      <c r="B24" s="47"/>
      <c r="C24" s="35">
        <v>3.3</v>
      </c>
      <c r="D24" s="47"/>
      <c r="E24" s="28"/>
      <c r="F24" s="28"/>
    </row>
    <row r="25" spans="1:6" s="5" customFormat="1" ht="15">
      <c r="A25" s="32" t="s">
        <v>88</v>
      </c>
      <c r="B25" s="46">
        <f>B26+B29+B30+B31+B32+B33+B40</f>
        <v>543289</v>
      </c>
      <c r="C25" s="45">
        <f>C26+C29+C30+C31+C33+C40</f>
        <v>823966.2</v>
      </c>
      <c r="D25" s="46">
        <f>D26+D29+D30+D31+D32+D33</f>
        <v>278463.83999999997</v>
      </c>
      <c r="E25" s="27">
        <f t="shared" si="0"/>
        <v>0.33795541613236074</v>
      </c>
      <c r="F25" s="28">
        <f t="shared" si="1"/>
        <v>0.5125519566933988</v>
      </c>
    </row>
    <row r="26" spans="1:6" s="5" customFormat="1" ht="30">
      <c r="A26" s="40" t="s">
        <v>111</v>
      </c>
      <c r="B26" s="47">
        <v>32238.17</v>
      </c>
      <c r="C26" s="35">
        <v>95500</v>
      </c>
      <c r="D26" s="47">
        <v>30303.84</v>
      </c>
      <c r="E26" s="28">
        <f t="shared" si="0"/>
        <v>0.31731769633507856</v>
      </c>
      <c r="F26" s="28">
        <f>D26/B26</f>
        <v>0.939998765438609</v>
      </c>
    </row>
    <row r="27" spans="1:6" s="5" customFormat="1" ht="45" hidden="1">
      <c r="A27" s="31" t="s">
        <v>94</v>
      </c>
      <c r="B27" s="47"/>
      <c r="C27" s="35"/>
      <c r="D27" s="47"/>
      <c r="E27" s="28"/>
      <c r="F27" s="28" t="e">
        <f t="shared" si="1"/>
        <v>#DIV/0!</v>
      </c>
    </row>
    <row r="28" spans="1:6" s="5" customFormat="1" ht="15" hidden="1">
      <c r="A28" s="31" t="s">
        <v>95</v>
      </c>
      <c r="B28" s="47"/>
      <c r="C28" s="35"/>
      <c r="D28" s="47"/>
      <c r="E28" s="28"/>
      <c r="F28" s="28" t="e">
        <f t="shared" si="1"/>
        <v>#DIV/0!</v>
      </c>
    </row>
    <row r="29" spans="1:6" s="5" customFormat="1" ht="30">
      <c r="A29" s="41" t="s">
        <v>112</v>
      </c>
      <c r="B29" s="47">
        <v>72000</v>
      </c>
      <c r="C29" s="35">
        <v>144000</v>
      </c>
      <c r="D29" s="47">
        <v>72000</v>
      </c>
      <c r="E29" s="28">
        <f>D29/C29</f>
        <v>0.5</v>
      </c>
      <c r="F29" s="28">
        <v>1</v>
      </c>
    </row>
    <row r="30" spans="1:6" s="5" customFormat="1" ht="45">
      <c r="A30" s="41" t="s">
        <v>113</v>
      </c>
      <c r="B30" s="47">
        <v>0</v>
      </c>
      <c r="C30" s="35">
        <v>2000</v>
      </c>
      <c r="D30" s="47">
        <v>0</v>
      </c>
      <c r="E30" s="28">
        <f t="shared" si="0"/>
        <v>0</v>
      </c>
      <c r="F30" s="28">
        <v>0</v>
      </c>
    </row>
    <row r="31" spans="1:6" s="5" customFormat="1" ht="14.25" customHeight="1">
      <c r="A31" s="41" t="s">
        <v>114</v>
      </c>
      <c r="B31" s="47">
        <v>125000</v>
      </c>
      <c r="C31" s="35">
        <v>492466.2</v>
      </c>
      <c r="D31" s="47">
        <v>176160</v>
      </c>
      <c r="E31" s="28">
        <f>D31/C31</f>
        <v>0.35770982861361855</v>
      </c>
      <c r="F31" s="28">
        <f>D31/B31</f>
        <v>1.40928</v>
      </c>
    </row>
    <row r="32" spans="1:6" s="5" customFormat="1" ht="15" hidden="1">
      <c r="A32" s="41" t="s">
        <v>120</v>
      </c>
      <c r="B32" s="47">
        <v>0</v>
      </c>
      <c r="C32" s="35">
        <v>0</v>
      </c>
      <c r="D32" s="47">
        <v>0</v>
      </c>
      <c r="E32" s="28">
        <v>0</v>
      </c>
      <c r="F32" s="28">
        <v>0</v>
      </c>
    </row>
    <row r="33" spans="1:6" s="5" customFormat="1" ht="15">
      <c r="A33" s="31" t="s">
        <v>121</v>
      </c>
      <c r="B33" s="47">
        <v>0</v>
      </c>
      <c r="C33" s="35">
        <v>10000</v>
      </c>
      <c r="D33" s="47">
        <v>0</v>
      </c>
      <c r="E33" s="28">
        <v>0</v>
      </c>
      <c r="F33" s="28">
        <v>0</v>
      </c>
    </row>
    <row r="34" spans="1:6" s="5" customFormat="1" ht="15" hidden="1">
      <c r="A34" s="31" t="s">
        <v>101</v>
      </c>
      <c r="B34" s="47">
        <v>99</v>
      </c>
      <c r="C34" s="35">
        <v>200</v>
      </c>
      <c r="D34" s="47">
        <v>99</v>
      </c>
      <c r="E34" s="28">
        <v>0.495</v>
      </c>
      <c r="F34" s="28"/>
    </row>
    <row r="35" spans="1:6" s="5" customFormat="1" ht="15" hidden="1">
      <c r="A35" s="31" t="s">
        <v>89</v>
      </c>
      <c r="B35" s="47">
        <v>39.9</v>
      </c>
      <c r="C35" s="35">
        <v>80</v>
      </c>
      <c r="D35" s="47">
        <v>39.9</v>
      </c>
      <c r="E35" s="28">
        <v>0.499</v>
      </c>
      <c r="F35" s="28">
        <v>1.228</v>
      </c>
    </row>
    <row r="36" spans="1:6" s="5" customFormat="1" ht="30" hidden="1">
      <c r="A36" s="31" t="s">
        <v>90</v>
      </c>
      <c r="B36" s="47"/>
      <c r="C36" s="35">
        <v>205</v>
      </c>
      <c r="D36" s="47"/>
      <c r="E36" s="28"/>
      <c r="F36" s="28"/>
    </row>
    <row r="37" spans="1:6" s="5" customFormat="1" ht="45" hidden="1">
      <c r="A37" s="31" t="s">
        <v>94</v>
      </c>
      <c r="B37" s="47"/>
      <c r="C37" s="35">
        <v>0.8</v>
      </c>
      <c r="D37" s="47"/>
      <c r="E37" s="28"/>
      <c r="F37" s="28"/>
    </row>
    <row r="38" spans="1:6" s="5" customFormat="1" ht="15" hidden="1">
      <c r="A38" s="31" t="s">
        <v>102</v>
      </c>
      <c r="B38" s="48">
        <v>114.3</v>
      </c>
      <c r="C38" s="36">
        <v>1078.5</v>
      </c>
      <c r="D38" s="48">
        <v>114.3</v>
      </c>
      <c r="E38" s="28">
        <v>0.106</v>
      </c>
      <c r="F38" s="28"/>
    </row>
    <row r="39" spans="1:6" ht="15.75" customHeight="1" hidden="1">
      <c r="A39" s="37" t="s">
        <v>103</v>
      </c>
      <c r="B39" s="49">
        <v>244.8</v>
      </c>
      <c r="C39" s="38">
        <v>244.8</v>
      </c>
      <c r="D39" s="49">
        <v>244.8</v>
      </c>
      <c r="E39" s="39">
        <v>1</v>
      </c>
      <c r="F39" s="28"/>
    </row>
    <row r="40" spans="1:6" ht="15">
      <c r="A40" s="37" t="s">
        <v>124</v>
      </c>
      <c r="B40" s="49">
        <v>314050.83</v>
      </c>
      <c r="C40" s="38">
        <v>80000</v>
      </c>
      <c r="D40" s="49">
        <v>0</v>
      </c>
      <c r="E40" s="39">
        <v>0</v>
      </c>
      <c r="F40" s="28">
        <v>0</v>
      </c>
    </row>
    <row r="41" spans="1:6" ht="15">
      <c r="A41" s="32" t="s">
        <v>91</v>
      </c>
      <c r="B41" s="46">
        <f>B8+B25</f>
        <v>2329019.3</v>
      </c>
      <c r="C41" s="45">
        <f>C8+C25</f>
        <v>5147240.28</v>
      </c>
      <c r="D41" s="46">
        <f>D8+D25</f>
        <v>2178747.55</v>
      </c>
      <c r="E41" s="27">
        <f>D41/C41</f>
        <v>0.4232846013553499</v>
      </c>
      <c r="F41" s="27">
        <f>D41/B41</f>
        <v>0.9354785295252813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Владелец</cp:lastModifiedBy>
  <cp:lastPrinted>2019-04-24T04:54:33Z</cp:lastPrinted>
  <dcterms:created xsi:type="dcterms:W3CDTF">2011-10-21T06:26:35Z</dcterms:created>
  <dcterms:modified xsi:type="dcterms:W3CDTF">2022-09-05T08:16:16Z</dcterms:modified>
  <cp:category/>
  <cp:version/>
  <cp:contentType/>
  <cp:contentStatus/>
</cp:coreProperties>
</file>